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506" windowWidth="19755" windowHeight="13425" activeTab="1"/>
  </bookViews>
  <sheets>
    <sheet name="Base Data" sheetId="1" r:id="rId1"/>
    <sheet name="Pie data" sheetId="2" r:id="rId2"/>
    <sheet name="CNTY Stream Pie 2" sheetId="3" r:id="rId3"/>
    <sheet name="Cnty Streams Chart" sheetId="4" r:id="rId4"/>
    <sheet name="Sheet3" sheetId="5" r:id="rId5"/>
  </sheets>
  <definedNames>
    <definedName name="_xlnm._FilterDatabase" localSheetId="0" hidden="1">'Base Data'!$A$1:$I$62</definedName>
  </definedNames>
  <calcPr fullCalcOnLoad="1"/>
</workbook>
</file>

<file path=xl/sharedStrings.xml><?xml version="1.0" encoding="utf-8"?>
<sst xmlns="http://schemas.openxmlformats.org/spreadsheetml/2006/main" count="288" uniqueCount="151">
  <si>
    <t>Site_ID</t>
  </si>
  <si>
    <t>Fecal_Geomean</t>
  </si>
  <si>
    <t>2TH01</t>
  </si>
  <si>
    <t>Allegheny</t>
  </si>
  <si>
    <t>Pgh Pool</t>
  </si>
  <si>
    <t>Becks Run</t>
  </si>
  <si>
    <t>Bunola Run</t>
  </si>
  <si>
    <t>Ohio</t>
  </si>
  <si>
    <t>Chartiers Creek</t>
  </si>
  <si>
    <t>Coursin Run</t>
  </si>
  <si>
    <t>Chartiers Run</t>
  </si>
  <si>
    <t>Dry Run</t>
  </si>
  <si>
    <t>Falling Spring</t>
  </si>
  <si>
    <t>Girtys Run</t>
  </si>
  <si>
    <t>Heths Run</t>
  </si>
  <si>
    <t>Indian Creek</t>
  </si>
  <si>
    <t>Kelly Run</t>
  </si>
  <si>
    <t>Lobbs Run</t>
  </si>
  <si>
    <t>McCabe Run</t>
  </si>
  <si>
    <t>Mingo Creek</t>
  </si>
  <si>
    <t>Moon Run</t>
  </si>
  <si>
    <t>Montour Run</t>
  </si>
  <si>
    <t>Nine Mile Run</t>
  </si>
  <si>
    <t>Narrows Run</t>
  </si>
  <si>
    <t>Peters Creek</t>
  </si>
  <si>
    <t>Perry Mill Run</t>
  </si>
  <si>
    <t>Pine Creek</t>
  </si>
  <si>
    <t>Powers Run</t>
  </si>
  <si>
    <t>Sandy Creek</t>
  </si>
  <si>
    <t>Shades</t>
  </si>
  <si>
    <t>Saw Mill Run</t>
  </si>
  <si>
    <t>Squaw Run</t>
  </si>
  <si>
    <t>Streets Run</t>
  </si>
  <si>
    <t>Turtle Creek</t>
  </si>
  <si>
    <t>Toms Run</t>
  </si>
  <si>
    <t>Thorn Run</t>
  </si>
  <si>
    <t>Wiley Run</t>
  </si>
  <si>
    <t>West Run</t>
  </si>
  <si>
    <t>River</t>
  </si>
  <si>
    <t>Pool</t>
  </si>
  <si>
    <t>Mon</t>
  </si>
  <si>
    <t>Campbells Run</t>
  </si>
  <si>
    <t>Little Sewickley Crk</t>
  </si>
  <si>
    <t>Pucketta Creek</t>
  </si>
  <si>
    <t>Fallen Timber</t>
  </si>
  <si>
    <t xml:space="preserve">Mon </t>
  </si>
  <si>
    <t>Pine run</t>
  </si>
  <si>
    <t>Sipes Run</t>
  </si>
  <si>
    <t>Hays Run</t>
  </si>
  <si>
    <t>Sunfish Run</t>
  </si>
  <si>
    <t>Kilbuck Run</t>
  </si>
  <si>
    <t>Crooked Creek</t>
  </si>
  <si>
    <t>Buffalo Creek</t>
  </si>
  <si>
    <t>Guyasuta Run</t>
  </si>
  <si>
    <t>Deer Creek</t>
  </si>
  <si>
    <t>Bull Run</t>
  </si>
  <si>
    <t>Quigley Creek</t>
  </si>
  <si>
    <t>Big Sewickley Creek</t>
  </si>
  <si>
    <t>Flaugherty Run</t>
  </si>
  <si>
    <t>Yough River</t>
  </si>
  <si>
    <t>Riddle Run</t>
  </si>
  <si>
    <t>Clarks/Crawford Run</t>
  </si>
  <si>
    <t>Bailey Run</t>
  </si>
  <si>
    <t>Plum Creek</t>
  </si>
  <si>
    <t>Pigeon Creek</t>
  </si>
  <si>
    <t>Beckets  Run</t>
  </si>
  <si>
    <t>=</t>
  </si>
  <si>
    <t>Anything in yellow is not in the Pervious Surface Database</t>
  </si>
  <si>
    <t>Homestead Run/Whitaker</t>
  </si>
  <si>
    <t>%Imperv2</t>
  </si>
  <si>
    <t>%Imperv</t>
  </si>
  <si>
    <t>&lt;200</t>
  </si>
  <si>
    <t>200-1000</t>
  </si>
  <si>
    <t>1001-10000</t>
  </si>
  <si>
    <t>&gt;10000</t>
  </si>
  <si>
    <t>reg range</t>
  </si>
  <si>
    <t>&lt;200CFU/ml</t>
  </si>
  <si>
    <t>200-1000CFU/ml</t>
  </si>
  <si>
    <t>1001-10000CFU//ml</t>
  </si>
  <si>
    <t>&gt;10000CFU/ml</t>
  </si>
  <si>
    <t>from mpt 0</t>
  </si>
  <si>
    <t>A1</t>
  </si>
  <si>
    <t>A2</t>
  </si>
  <si>
    <t>A3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</si>
  <si>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</si>
  <si>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</si>
  <si>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</si>
  <si>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</si>
  <si>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</si>
  <si>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</si>
  <si>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</si>
  <si>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</si>
  <si>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</si>
  <si>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</si>
  <si>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</si>
  <si>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A12</t>
  </si>
  <si>
    <t>A13</t>
  </si>
  <si>
    <t>A10</t>
  </si>
  <si>
    <t>A8</t>
  </si>
  <si>
    <t>A6</t>
  </si>
  <si>
    <t>A15</t>
  </si>
  <si>
    <t>A16</t>
  </si>
  <si>
    <t>A4</t>
  </si>
  <si>
    <t>A5</t>
  </si>
  <si>
    <t>A11</t>
  </si>
  <si>
    <t>A9</t>
  </si>
  <si>
    <t>A7</t>
  </si>
  <si>
    <t>A14</t>
  </si>
  <si>
    <t>A17</t>
  </si>
  <si>
    <t>M10</t>
  </si>
  <si>
    <t>M11</t>
  </si>
  <si>
    <t>M8</t>
  </si>
  <si>
    <t>M12</t>
  </si>
  <si>
    <t>M15</t>
  </si>
  <si>
    <t>M13</t>
  </si>
  <si>
    <t>M9</t>
  </si>
  <si>
    <t>M22</t>
  </si>
  <si>
    <t>A18</t>
  </si>
  <si>
    <t>M17</t>
  </si>
  <si>
    <t>M16</t>
  </si>
  <si>
    <t>M18</t>
  </si>
  <si>
    <t>M20</t>
  </si>
  <si>
    <t>M1</t>
  </si>
  <si>
    <t>M4</t>
  </si>
  <si>
    <t>M2</t>
  </si>
  <si>
    <t>M3</t>
  </si>
  <si>
    <t>M21</t>
  </si>
  <si>
    <t>M7</t>
  </si>
  <si>
    <t>M6</t>
  </si>
  <si>
    <t>M19</t>
  </si>
  <si>
    <t>M5</t>
  </si>
  <si>
    <t>M14</t>
  </si>
  <si>
    <t>A19</t>
  </si>
  <si>
    <t>A20</t>
  </si>
  <si>
    <t>M23</t>
  </si>
  <si>
    <t>Final</t>
  </si>
  <si>
    <t>labels</t>
  </si>
  <si>
    <t>streams</t>
  </si>
  <si>
    <t>to pie</t>
  </si>
  <si>
    <t>simple pie</t>
  </si>
  <si>
    <t>Number</t>
  </si>
  <si>
    <t>YR</t>
  </si>
  <si>
    <t>Total Allegheny County Streams Fgeo</t>
  </si>
  <si>
    <t>Monongahela</t>
  </si>
  <si>
    <t>Streams</t>
  </si>
  <si>
    <t>Allegheny %</t>
  </si>
  <si>
    <t>Monongahela  %</t>
  </si>
  <si>
    <t>Ohio %</t>
  </si>
  <si>
    <t>(&lt;200)</t>
  </si>
  <si>
    <t>countedas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</si>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</sst>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9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8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2" borderId="1" xfId="21" applyFont="1" applyFill="1" applyBorder="1" applyAlignment="1">
      <alignment horizontal="center"/>
      <protection/>
    </xf>
    <xf numFmtId="0" fontId="1" fillId="0" borderId="2" xfId="21" applyFont="1" applyFill="1" applyBorder="1" applyAlignment="1">
      <alignment wrapText="1"/>
      <protection/>
    </xf>
    <xf numFmtId="0" fontId="1" fillId="0" borderId="2" xfId="21" applyNumberFormat="1" applyFont="1" applyFill="1" applyBorder="1" applyAlignment="1">
      <alignment horizontal="right" wrapText="1"/>
      <protection/>
    </xf>
    <xf numFmtId="0" fontId="1" fillId="2" borderId="0" xfId="21" applyFont="1" applyFill="1" applyBorder="1" applyAlignment="1">
      <alignment horizontal="center"/>
      <protection/>
    </xf>
    <xf numFmtId="0" fontId="1" fillId="0" borderId="0" xfId="21" applyNumberFormat="1" applyFont="1" applyFill="1" applyBorder="1" applyAlignment="1">
      <alignment horizontal="right" wrapText="1"/>
      <protection/>
    </xf>
    <xf numFmtId="0" fontId="1" fillId="0" borderId="0" xfId="21" applyFont="1" applyFill="1" applyBorder="1" applyAlignment="1">
      <alignment wrapText="1"/>
      <protection/>
    </xf>
    <xf numFmtId="10" fontId="0" fillId="0" borderId="0" xfId="0" applyNumberFormat="1" applyAlignment="1">
      <alignment/>
    </xf>
    <xf numFmtId="0" fontId="1" fillId="3" borderId="2" xfId="21" applyFont="1" applyFill="1" applyBorder="1" applyAlignment="1">
      <alignment wrapText="1"/>
      <protection/>
    </xf>
    <xf numFmtId="0" fontId="1" fillId="0" borderId="3" xfId="21" applyNumberFormat="1" applyFont="1" applyFill="1" applyBorder="1" applyAlignment="1">
      <alignment horizontal="right" wrapText="1"/>
      <protection/>
    </xf>
    <xf numFmtId="0" fontId="1" fillId="0" borderId="4" xfId="21" applyFont="1" applyFill="1" applyBorder="1" applyAlignment="1">
      <alignment wrapText="1"/>
      <protection/>
    </xf>
    <xf numFmtId="0" fontId="1" fillId="0" borderId="5" xfId="21" applyFont="1" applyFill="1" applyBorder="1" applyAlignment="1">
      <alignment wrapText="1"/>
      <protection/>
    </xf>
    <xf numFmtId="0" fontId="1" fillId="0" borderId="2" xfId="21" applyFont="1" applyFill="1" applyBorder="1" applyAlignment="1">
      <alignment wrapText="1"/>
      <protection/>
    </xf>
    <xf numFmtId="0" fontId="1" fillId="0" borderId="2" xfId="21" applyNumberFormat="1" applyFont="1" applyFill="1" applyBorder="1" applyAlignment="1">
      <alignment horizontal="left" wrapText="1"/>
      <protection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2" xfId="21" applyFont="1" applyFill="1" applyBorder="1" applyAlignment="1">
      <alignment horizontal="right" wrapText="1"/>
      <protection/>
    </xf>
    <xf numFmtId="0" fontId="1" fillId="3" borderId="2" xfId="21" applyFont="1" applyFill="1" applyBorder="1" applyAlignment="1">
      <alignment horizontal="right" wrapText="1"/>
      <protection/>
    </xf>
    <xf numFmtId="0" fontId="1" fillId="0" borderId="2" xfId="21" applyFont="1" applyFill="1" applyBorder="1" applyAlignment="1">
      <alignment horizontal="right" wrapText="1"/>
      <protection/>
    </xf>
    <xf numFmtId="0" fontId="1" fillId="0" borderId="4" xfId="21" applyFont="1" applyFill="1" applyBorder="1" applyAlignment="1">
      <alignment horizontal="right" wrapText="1"/>
      <protection/>
    </xf>
    <xf numFmtId="0" fontId="1" fillId="0" borderId="6" xfId="21" applyFont="1" applyFill="1" applyBorder="1" applyAlignment="1">
      <alignment horizontal="right" wrapText="1"/>
      <protection/>
    </xf>
    <xf numFmtId="0" fontId="1" fillId="0" borderId="7" xfId="21" applyFont="1" applyFill="1" applyBorder="1" applyAlignment="1">
      <alignment horizontal="right" wrapText="1"/>
      <protection/>
    </xf>
    <xf numFmtId="0" fontId="1" fillId="0" borderId="5" xfId="21" applyFont="1" applyFill="1" applyBorder="1" applyAlignment="1">
      <alignment horizontal="right" wrapText="1"/>
      <protection/>
    </xf>
    <xf numFmtId="0" fontId="1" fillId="0" borderId="0" xfId="21" applyFont="1" applyFill="1" applyBorder="1" applyAlignment="1">
      <alignment horizontal="right" wrapText="1"/>
      <protection/>
    </xf>
    <xf numFmtId="0" fontId="0" fillId="0" borderId="2" xfId="21" applyFont="1" applyFill="1" applyBorder="1" applyAlignment="1">
      <alignment horizontal="right" wrapText="1"/>
      <protection/>
    </xf>
    <xf numFmtId="1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2" fontId="0" fillId="0" borderId="8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9" fontId="0" fillId="0" borderId="0" xfId="0" applyNumberFormat="1" applyBorder="1" applyAlignment="1">
      <alignment/>
    </xf>
    <xf numFmtId="9" fontId="0" fillId="0" borderId="13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2" xfId="0" applyNumberFormat="1" applyBorder="1" applyAlignment="1">
      <alignment/>
    </xf>
    <xf numFmtId="9" fontId="0" fillId="0" borderId="14" xfId="0" applyNumberFormat="1" applyBorder="1" applyAlignment="1">
      <alignment/>
    </xf>
    <xf numFmtId="0" fontId="0" fillId="4" borderId="0" xfId="0" applyFill="1" applyAlignment="1">
      <alignment/>
    </xf>
    <xf numFmtId="10" fontId="0" fillId="4" borderId="0" xfId="0" applyNumberFormat="1" applyFill="1" applyAlignment="1">
      <alignment/>
    </xf>
    <xf numFmtId="0" fontId="1" fillId="0" borderId="2" xfId="21" applyNumberFormat="1" applyFont="1" applyFill="1" applyBorder="1" applyAlignment="1">
      <alignment horizontal="right" wrapText="1"/>
      <protection/>
    </xf>
    <xf numFmtId="0" fontId="1" fillId="0" borderId="0" xfId="21" applyNumberFormat="1" applyFont="1" applyFill="1" applyBorder="1" applyAlignment="1">
      <alignment horizontal="righ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Allegheny County streams with pathogen impacts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Based on fecal geomean of all available data
  Mix of first order and multi -order streams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'Pie data'!$M$31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33CCCC"/>
              </a:solidFill>
            </c:spPr>
          </c:dPt>
          <c:dPt>
            <c:idx val="2"/>
            <c:spPr>
              <a:solidFill>
                <a:srgbClr val="000080"/>
              </a:solidFill>
            </c:spPr>
          </c:dPt>
          <c:dPt>
            <c:idx val="3"/>
            <c:spPr>
              <a:solidFill>
                <a:srgbClr val="000000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&lt;200CFU/ml
32% of total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200-1000CFU/ml
32% of total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1001-10000CFU//ml
27% of total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&gt;10000CFU/ml
9% of total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'Pie data'!$F$3:$F$6</c:f>
              <c:strCache>
                <c:ptCount val="4"/>
                <c:pt idx="0">
                  <c:v>&lt;200CFU/ml</c:v>
                </c:pt>
                <c:pt idx="1">
                  <c:v>200-1000CFU/ml</c:v>
                </c:pt>
                <c:pt idx="2">
                  <c:v>1001-10000CFU//ml</c:v>
                </c:pt>
                <c:pt idx="3">
                  <c:v>&gt;10000CFU/ml</c:v>
                </c:pt>
              </c:strCache>
            </c:strRef>
          </c:cat>
          <c:val>
            <c:numRef>
              <c:f>'Pie data'!$E$3:$E$6</c:f>
              <c:numCache>
                <c:ptCount val="4"/>
                <c:pt idx="0">
                  <c:v>0.3220338983050847</c:v>
                </c:pt>
                <c:pt idx="1">
                  <c:v>0.3220338983050847</c:v>
                </c:pt>
                <c:pt idx="2">
                  <c:v>0.2711864406779661</c:v>
                </c:pt>
                <c:pt idx="3">
                  <c:v>0.0847457627118644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Allegheny County Stream Impacts by River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Based on fecal geomean of all available data
  Mix of first order and multi -order streams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'Pie data'!$I$16</c:f>
              <c:strCache>
                <c:ptCount val="1"/>
                <c:pt idx="0">
                  <c:v>&lt;200CFU/ml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'Pie data'!$J$15:$L$15</c:f>
              <c:strCache>
                <c:ptCount val="3"/>
                <c:pt idx="0">
                  <c:v>Allegheny %</c:v>
                </c:pt>
                <c:pt idx="1">
                  <c:v>Monongahela  %</c:v>
                </c:pt>
                <c:pt idx="2">
                  <c:v>Ohio %</c:v>
                </c:pt>
              </c:strCache>
            </c:strRef>
          </c:cat>
          <c:val>
            <c:numRef>
              <c:f>'Pie data'!$J$16:$L$16</c:f>
              <c:numCache>
                <c:ptCount val="3"/>
                <c:pt idx="0">
                  <c:v>0.11864406779661017</c:v>
                </c:pt>
                <c:pt idx="1">
                  <c:v>0.1016949152542373</c:v>
                </c:pt>
                <c:pt idx="2">
                  <c:v>0.1016949152542373</c:v>
                </c:pt>
              </c:numCache>
            </c:numRef>
          </c:val>
        </c:ser>
        <c:ser>
          <c:idx val="1"/>
          <c:order val="1"/>
          <c:tx>
            <c:strRef>
              <c:f>'Pie data'!$I$17</c:f>
              <c:strCache>
                <c:ptCount val="1"/>
                <c:pt idx="0">
                  <c:v>200-1000CFU/ml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'Pie data'!$J$15:$L$15</c:f>
              <c:strCache>
                <c:ptCount val="3"/>
                <c:pt idx="0">
                  <c:v>Allegheny %</c:v>
                </c:pt>
                <c:pt idx="1">
                  <c:v>Monongahela  %</c:v>
                </c:pt>
                <c:pt idx="2">
                  <c:v>Ohio %</c:v>
                </c:pt>
              </c:strCache>
            </c:strRef>
          </c:cat>
          <c:val>
            <c:numRef>
              <c:f>'Pie data'!$J$17:$L$17</c:f>
              <c:numCache>
                <c:ptCount val="3"/>
                <c:pt idx="0">
                  <c:v>0.1694915254237288</c:v>
                </c:pt>
                <c:pt idx="1">
                  <c:v>0.0847457627118644</c:v>
                </c:pt>
                <c:pt idx="2">
                  <c:v>0.06779661016949153</c:v>
                </c:pt>
              </c:numCache>
            </c:numRef>
          </c:val>
        </c:ser>
        <c:ser>
          <c:idx val="2"/>
          <c:order val="2"/>
          <c:tx>
            <c:strRef>
              <c:f>'Pie data'!$I$18</c:f>
              <c:strCache>
                <c:ptCount val="1"/>
                <c:pt idx="0">
                  <c:v>1001-10000CFU//ml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'Pie data'!$J$15:$L$15</c:f>
              <c:strCache>
                <c:ptCount val="3"/>
                <c:pt idx="0">
                  <c:v>Allegheny %</c:v>
                </c:pt>
                <c:pt idx="1">
                  <c:v>Monongahela  %</c:v>
                </c:pt>
                <c:pt idx="2">
                  <c:v>Ohio %</c:v>
                </c:pt>
              </c:strCache>
            </c:strRef>
          </c:cat>
          <c:val>
            <c:numRef>
              <c:f>'Pie data'!$J$18:$L$18</c:f>
              <c:numCache>
                <c:ptCount val="3"/>
                <c:pt idx="0">
                  <c:v>0.05084745762711865</c:v>
                </c:pt>
                <c:pt idx="1">
                  <c:v>0.15254237288135594</c:v>
                </c:pt>
                <c:pt idx="2">
                  <c:v>0.06779661016949153</c:v>
                </c:pt>
              </c:numCache>
            </c:numRef>
          </c:val>
        </c:ser>
        <c:ser>
          <c:idx val="3"/>
          <c:order val="3"/>
          <c:tx>
            <c:strRef>
              <c:f>'Pie data'!$I$19</c:f>
              <c:strCache>
                <c:ptCount val="1"/>
                <c:pt idx="0">
                  <c:v>&gt;10000CFU/ml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'Pie data'!$J$15:$L$15</c:f>
              <c:strCache>
                <c:ptCount val="3"/>
                <c:pt idx="0">
                  <c:v>Allegheny %</c:v>
                </c:pt>
                <c:pt idx="1">
                  <c:v>Monongahela  %</c:v>
                </c:pt>
                <c:pt idx="2">
                  <c:v>Ohio %</c:v>
                </c:pt>
              </c:strCache>
            </c:strRef>
          </c:cat>
          <c:val>
            <c:numRef>
              <c:f>'Pie data'!$J$19:$L$19</c:f>
              <c:numCache>
                <c:ptCount val="3"/>
                <c:pt idx="0">
                  <c:v>0.01694915254237288</c:v>
                </c:pt>
                <c:pt idx="1">
                  <c:v>0.06779661016949153</c:v>
                </c:pt>
                <c:pt idx="2">
                  <c:v>0</c:v>
                </c:pt>
              </c:numCache>
            </c:numRef>
          </c:val>
        </c:ser>
        <c:axId val="27005342"/>
        <c:axId val="41721487"/>
      </c:barChart>
      <c:catAx>
        <c:axId val="27005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Rivers by percent of total Allegheny County impact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21487"/>
        <c:crosses val="autoZero"/>
        <c:auto val="1"/>
        <c:lblOffset val="100"/>
        <c:noMultiLvlLbl val="0"/>
      </c:catAx>
      <c:valAx>
        <c:axId val="417214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05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6">
      <selection activeCell="N48" sqref="N48"/>
    </sheetView>
  </sheetViews>
  <sheetFormatPr defaultColWidth="9.140625" defaultRowHeight="12.75"/>
  <cols>
    <col min="1" max="1" width="29.28125" style="0" customWidth="1"/>
    <col min="2" max="2" width="12.28125" style="0" customWidth="1"/>
    <col min="3" max="3" width="19.57421875" style="0" bestFit="1" customWidth="1"/>
    <col min="4" max="4" width="9.28125" style="0" bestFit="1" customWidth="1"/>
    <col min="6" max="6" width="5.57421875" style="0" customWidth="1"/>
    <col min="7" max="7" width="12.28125" style="0" bestFit="1" customWidth="1"/>
    <col min="8" max="8" width="13.28125" style="0" bestFit="1" customWidth="1"/>
    <col min="9" max="9" width="10.8515625" style="0" bestFit="1" customWidth="1"/>
  </cols>
  <sheetData>
    <row r="1" spans="1:9" ht="12.75">
      <c r="A1" s="1" t="s">
        <v>0</v>
      </c>
      <c r="B1" s="1" t="s">
        <v>80</v>
      </c>
      <c r="C1" s="1" t="s">
        <v>1</v>
      </c>
      <c r="D1" s="4" t="s">
        <v>38</v>
      </c>
      <c r="E1" s="4" t="s">
        <v>39</v>
      </c>
      <c r="F1" s="4" t="s">
        <v>141</v>
      </c>
      <c r="G1" s="4" t="s">
        <v>70</v>
      </c>
      <c r="H1" s="4" t="s">
        <v>69</v>
      </c>
      <c r="I1" t="s">
        <v>75</v>
      </c>
    </row>
    <row r="2" spans="1:9" ht="12.75">
      <c r="A2" s="2" t="s">
        <v>62</v>
      </c>
      <c r="B2" s="16" t="s">
        <v>117</v>
      </c>
      <c r="C2" s="3">
        <v>555</v>
      </c>
      <c r="D2" s="5" t="s">
        <v>3</v>
      </c>
      <c r="E2" s="5">
        <v>3</v>
      </c>
      <c r="F2" s="5">
        <v>3</v>
      </c>
      <c r="I2" t="s">
        <v>72</v>
      </c>
    </row>
    <row r="3" spans="1:9" ht="12.75">
      <c r="A3" s="2" t="s">
        <v>55</v>
      </c>
      <c r="B3" s="16" t="s">
        <v>132</v>
      </c>
      <c r="C3" s="3">
        <v>246</v>
      </c>
      <c r="D3" s="5" t="s">
        <v>3</v>
      </c>
      <c r="E3" s="5">
        <v>3</v>
      </c>
      <c r="F3" s="5">
        <v>3</v>
      </c>
      <c r="G3" s="7">
        <v>0.0343461164894</v>
      </c>
      <c r="H3">
        <f>G3*100</f>
        <v>3.4346116489400003</v>
      </c>
      <c r="I3" t="s">
        <v>72</v>
      </c>
    </row>
    <row r="4" spans="1:9" ht="12.75">
      <c r="A4" s="2" t="s">
        <v>61</v>
      </c>
      <c r="B4" s="16" t="s">
        <v>108</v>
      </c>
      <c r="C4" s="3">
        <v>411</v>
      </c>
      <c r="D4" s="5" t="s">
        <v>3</v>
      </c>
      <c r="E4" s="5">
        <v>3</v>
      </c>
      <c r="F4" s="5">
        <v>3</v>
      </c>
      <c r="G4" s="43"/>
      <c r="H4" s="43"/>
      <c r="I4" t="s">
        <v>72</v>
      </c>
    </row>
    <row r="5" spans="1:9" ht="12.75">
      <c r="A5" s="2" t="s">
        <v>54</v>
      </c>
      <c r="B5" s="16" t="s">
        <v>100</v>
      </c>
      <c r="C5" s="3">
        <v>235</v>
      </c>
      <c r="D5" s="5" t="s">
        <v>3</v>
      </c>
      <c r="E5" s="5">
        <v>2</v>
      </c>
      <c r="F5" s="5">
        <v>3</v>
      </c>
      <c r="G5" s="7">
        <v>0.0384478006318</v>
      </c>
      <c r="H5">
        <f aca="true" t="shared" si="0" ref="H5:H13">G5*100</f>
        <v>3.84478006318</v>
      </c>
      <c r="I5" t="s">
        <v>72</v>
      </c>
    </row>
    <row r="6" spans="1:9" ht="12.75" customHeight="1">
      <c r="A6" s="2" t="s">
        <v>53</v>
      </c>
      <c r="B6" s="16" t="s">
        <v>102</v>
      </c>
      <c r="C6" s="3">
        <v>208</v>
      </c>
      <c r="D6" s="5" t="s">
        <v>3</v>
      </c>
      <c r="E6" s="5" t="s">
        <v>4</v>
      </c>
      <c r="F6" s="5">
        <v>1</v>
      </c>
      <c r="G6" s="7">
        <v>0.041179068966</v>
      </c>
      <c r="H6">
        <f t="shared" si="0"/>
        <v>4.1179068966</v>
      </c>
      <c r="I6" t="s">
        <v>72</v>
      </c>
    </row>
    <row r="7" spans="1:9" ht="14.25" customHeight="1">
      <c r="A7" s="2" t="s">
        <v>63</v>
      </c>
      <c r="B7" s="16" t="s">
        <v>95</v>
      </c>
      <c r="C7" s="3">
        <v>597</v>
      </c>
      <c r="D7" s="5" t="s">
        <v>3</v>
      </c>
      <c r="E7" s="5">
        <v>2</v>
      </c>
      <c r="F7" s="5">
        <v>3</v>
      </c>
      <c r="G7" s="7">
        <v>0.050932469937</v>
      </c>
      <c r="H7">
        <f t="shared" si="0"/>
        <v>5.0932469937</v>
      </c>
      <c r="I7" t="s">
        <v>72</v>
      </c>
    </row>
    <row r="8" spans="1:9" ht="14.25" customHeight="1">
      <c r="A8" s="6" t="s">
        <v>56</v>
      </c>
      <c r="B8" s="23" t="s">
        <v>105</v>
      </c>
      <c r="C8" s="3">
        <v>264</v>
      </c>
      <c r="D8" s="5" t="s">
        <v>3</v>
      </c>
      <c r="E8" s="5">
        <v>2</v>
      </c>
      <c r="F8" s="5">
        <v>3</v>
      </c>
      <c r="G8" s="7">
        <v>0.0591072378299</v>
      </c>
      <c r="H8">
        <f t="shared" si="0"/>
        <v>5.91072378299</v>
      </c>
      <c r="I8" t="s">
        <v>72</v>
      </c>
    </row>
    <row r="9" spans="1:9" ht="12.75">
      <c r="A9" s="2" t="s">
        <v>60</v>
      </c>
      <c r="B9" s="16" t="s">
        <v>100</v>
      </c>
      <c r="C9" s="3">
        <v>372</v>
      </c>
      <c r="D9" s="5" t="s">
        <v>3</v>
      </c>
      <c r="E9" s="5">
        <v>3</v>
      </c>
      <c r="F9" s="5">
        <v>3</v>
      </c>
      <c r="G9" s="7">
        <v>0.0526016370969</v>
      </c>
      <c r="H9">
        <f t="shared" si="0"/>
        <v>5.2601637096900005</v>
      </c>
      <c r="I9" t="s">
        <v>72</v>
      </c>
    </row>
    <row r="10" spans="1:9" ht="12.75">
      <c r="A10" s="2" t="s">
        <v>28</v>
      </c>
      <c r="B10" s="16" t="s">
        <v>98</v>
      </c>
      <c r="C10" s="3">
        <v>226</v>
      </c>
      <c r="D10" s="5" t="s">
        <v>3</v>
      </c>
      <c r="E10" s="5">
        <v>2</v>
      </c>
      <c r="F10" s="5">
        <v>3</v>
      </c>
      <c r="G10" s="7">
        <v>0.0673944722331</v>
      </c>
      <c r="H10">
        <f t="shared" si="0"/>
        <v>6.739447223309999</v>
      </c>
      <c r="I10" t="s">
        <v>72</v>
      </c>
    </row>
    <row r="11" spans="1:9" ht="12.75">
      <c r="A11" s="2" t="s">
        <v>31</v>
      </c>
      <c r="B11" s="16" t="s">
        <v>106</v>
      </c>
      <c r="C11" s="3">
        <v>419</v>
      </c>
      <c r="D11" s="5" t="s">
        <v>3</v>
      </c>
      <c r="E11" s="5">
        <v>2</v>
      </c>
      <c r="F11" s="5">
        <v>3</v>
      </c>
      <c r="G11" s="7">
        <v>0.0346207676594</v>
      </c>
      <c r="H11">
        <f t="shared" si="0"/>
        <v>3.4620767659399996</v>
      </c>
      <c r="I11" t="s">
        <v>72</v>
      </c>
    </row>
    <row r="12" spans="1:9" ht="12.75">
      <c r="A12" s="2" t="s">
        <v>6</v>
      </c>
      <c r="B12" s="16" t="s">
        <v>120</v>
      </c>
      <c r="C12" s="3">
        <v>267</v>
      </c>
      <c r="D12" s="5" t="s">
        <v>40</v>
      </c>
      <c r="E12" s="5">
        <v>3</v>
      </c>
      <c r="F12" s="5">
        <v>2</v>
      </c>
      <c r="G12" s="7">
        <v>0.0123537669635</v>
      </c>
      <c r="H12">
        <f t="shared" si="0"/>
        <v>1.2353766963500001</v>
      </c>
      <c r="I12" t="s">
        <v>72</v>
      </c>
    </row>
    <row r="13" spans="1:9" ht="12.75">
      <c r="A13" s="2" t="s">
        <v>16</v>
      </c>
      <c r="B13" s="16" t="s">
        <v>119</v>
      </c>
      <c r="C13" s="3">
        <v>243</v>
      </c>
      <c r="D13" s="5" t="s">
        <v>40</v>
      </c>
      <c r="E13" s="5">
        <v>3</v>
      </c>
      <c r="F13" s="5">
        <v>2</v>
      </c>
      <c r="G13" s="7">
        <v>0.0108902199935</v>
      </c>
      <c r="H13">
        <f t="shared" si="0"/>
        <v>1.08902199935</v>
      </c>
      <c r="I13" t="s">
        <v>72</v>
      </c>
    </row>
    <row r="14" spans="1:9" ht="12.75">
      <c r="A14" s="8" t="s">
        <v>19</v>
      </c>
      <c r="B14" s="17" t="s">
        <v>129</v>
      </c>
      <c r="C14" s="3">
        <v>269</v>
      </c>
      <c r="D14" s="5" t="s">
        <v>40</v>
      </c>
      <c r="E14" s="5">
        <v>3</v>
      </c>
      <c r="F14" s="5">
        <v>2</v>
      </c>
      <c r="G14" s="43"/>
      <c r="H14" s="43"/>
      <c r="I14" t="s">
        <v>72</v>
      </c>
    </row>
    <row r="15" spans="1:9" ht="12.75">
      <c r="A15" s="8" t="s">
        <v>64</v>
      </c>
      <c r="B15" s="17" t="s">
        <v>126</v>
      </c>
      <c r="C15" s="3">
        <v>943</v>
      </c>
      <c r="D15" s="5" t="s">
        <v>40</v>
      </c>
      <c r="E15" s="5">
        <v>3</v>
      </c>
      <c r="F15" s="5">
        <v>2</v>
      </c>
      <c r="G15" s="43"/>
      <c r="H15" s="43"/>
      <c r="I15" t="s">
        <v>72</v>
      </c>
    </row>
    <row r="16" spans="1:9" ht="12.75">
      <c r="A16" s="2" t="s">
        <v>59</v>
      </c>
      <c r="B16" s="16" t="s">
        <v>115</v>
      </c>
      <c r="C16" s="3">
        <v>325</v>
      </c>
      <c r="D16" s="5" t="s">
        <v>40</v>
      </c>
      <c r="E16" s="5">
        <v>2</v>
      </c>
      <c r="F16" s="5">
        <v>2</v>
      </c>
      <c r="G16" s="43"/>
      <c r="H16" s="43"/>
      <c r="I16" t="s">
        <v>72</v>
      </c>
    </row>
    <row r="17" spans="1:9" ht="12.75">
      <c r="A17" s="2" t="s">
        <v>57</v>
      </c>
      <c r="B17" s="16" t="s">
        <v>117</v>
      </c>
      <c r="C17" s="3">
        <v>280</v>
      </c>
      <c r="D17" s="5" t="s">
        <v>7</v>
      </c>
      <c r="E17" s="5">
        <v>3</v>
      </c>
      <c r="F17" s="5">
        <v>4</v>
      </c>
      <c r="G17" s="7">
        <v>0.0174852710247</v>
      </c>
      <c r="H17">
        <f aca="true" t="shared" si="1" ref="H17:H27">G17*100</f>
        <v>1.74852710247</v>
      </c>
      <c r="I17" t="s">
        <v>72</v>
      </c>
    </row>
    <row r="18" spans="1:9" ht="12.75">
      <c r="A18" s="2" t="s">
        <v>8</v>
      </c>
      <c r="B18" s="16" t="s">
        <v>85</v>
      </c>
      <c r="C18" s="3">
        <v>381</v>
      </c>
      <c r="D18" s="5" t="s">
        <v>7</v>
      </c>
      <c r="E18" s="5" t="s">
        <v>4</v>
      </c>
      <c r="F18" s="5">
        <v>1</v>
      </c>
      <c r="G18" s="7">
        <v>0.0818490460472</v>
      </c>
      <c r="H18">
        <f t="shared" si="1"/>
        <v>8.18490460472</v>
      </c>
      <c r="I18" t="s">
        <v>72</v>
      </c>
    </row>
    <row r="19" spans="1:9" ht="12.75">
      <c r="A19" s="2" t="s">
        <v>58</v>
      </c>
      <c r="B19" s="16" t="s">
        <v>94</v>
      </c>
      <c r="C19" s="3">
        <v>294</v>
      </c>
      <c r="D19" s="5" t="s">
        <v>7</v>
      </c>
      <c r="E19" s="5">
        <v>3</v>
      </c>
      <c r="F19" s="5">
        <v>4</v>
      </c>
      <c r="G19" s="7">
        <v>0.0332704868468</v>
      </c>
      <c r="H19">
        <f t="shared" si="1"/>
        <v>3.32704868468</v>
      </c>
      <c r="I19" t="s">
        <v>72</v>
      </c>
    </row>
    <row r="20" spans="1:9" ht="12.75">
      <c r="A20" s="2" t="s">
        <v>35</v>
      </c>
      <c r="B20" s="16" t="s">
        <v>92</v>
      </c>
      <c r="C20" s="3">
        <v>304</v>
      </c>
      <c r="D20" s="5" t="s">
        <v>7</v>
      </c>
      <c r="E20" s="5">
        <v>2</v>
      </c>
      <c r="F20" s="5">
        <v>4</v>
      </c>
      <c r="G20" s="7">
        <v>0.0545730702077</v>
      </c>
      <c r="H20">
        <f t="shared" si="1"/>
        <v>5.45730702077</v>
      </c>
      <c r="I20" t="s">
        <v>72</v>
      </c>
    </row>
    <row r="21" spans="1:9" ht="12.75">
      <c r="A21" s="2" t="s">
        <v>13</v>
      </c>
      <c r="B21" s="16" t="s">
        <v>81</v>
      </c>
      <c r="C21" s="3">
        <v>5828</v>
      </c>
      <c r="D21" s="5" t="s">
        <v>3</v>
      </c>
      <c r="E21" s="5" t="s">
        <v>4</v>
      </c>
      <c r="F21" s="5">
        <v>1</v>
      </c>
      <c r="G21" s="7">
        <v>0.103739415188</v>
      </c>
      <c r="H21">
        <f t="shared" si="1"/>
        <v>10.3739415188</v>
      </c>
      <c r="I21" t="s">
        <v>73</v>
      </c>
    </row>
    <row r="22" spans="1:9" ht="12.75">
      <c r="A22" s="2" t="s">
        <v>15</v>
      </c>
      <c r="B22" s="16" t="s">
        <v>104</v>
      </c>
      <c r="C22" s="3">
        <v>1677</v>
      </c>
      <c r="D22" s="5" t="s">
        <v>3</v>
      </c>
      <c r="E22" s="5">
        <v>2</v>
      </c>
      <c r="F22" s="5">
        <v>3</v>
      </c>
      <c r="G22" s="7">
        <v>0.0845997106852</v>
      </c>
      <c r="H22">
        <f t="shared" si="1"/>
        <v>8.45997106852</v>
      </c>
      <c r="I22" t="s">
        <v>73</v>
      </c>
    </row>
    <row r="23" spans="1:9" ht="12.75">
      <c r="A23" s="2" t="s">
        <v>26</v>
      </c>
      <c r="B23" s="16" t="s">
        <v>82</v>
      </c>
      <c r="C23" s="3">
        <v>5647</v>
      </c>
      <c r="D23" s="5" t="s">
        <v>3</v>
      </c>
      <c r="E23" s="5" t="s">
        <v>4</v>
      </c>
      <c r="F23" s="5">
        <v>1</v>
      </c>
      <c r="G23" s="7">
        <v>0.0554942157152</v>
      </c>
      <c r="H23">
        <f t="shared" si="1"/>
        <v>5.54942157152</v>
      </c>
      <c r="I23" t="s">
        <v>73</v>
      </c>
    </row>
    <row r="24" spans="1:9" ht="12.75">
      <c r="A24" s="2" t="s">
        <v>65</v>
      </c>
      <c r="B24" s="16" t="s">
        <v>134</v>
      </c>
      <c r="C24" s="3">
        <v>1243</v>
      </c>
      <c r="D24" s="5" t="s">
        <v>40</v>
      </c>
      <c r="E24" s="5">
        <v>3</v>
      </c>
      <c r="F24" s="5">
        <v>2</v>
      </c>
      <c r="G24" s="7">
        <v>0.0183665959016</v>
      </c>
      <c r="H24">
        <f t="shared" si="1"/>
        <v>1.8366595901599998</v>
      </c>
      <c r="I24" t="s">
        <v>73</v>
      </c>
    </row>
    <row r="25" spans="1:9" ht="12.75">
      <c r="A25" s="2" t="s">
        <v>5</v>
      </c>
      <c r="B25" s="16" t="s">
        <v>122</v>
      </c>
      <c r="C25" s="3">
        <v>1605</v>
      </c>
      <c r="D25" s="5" t="s">
        <v>40</v>
      </c>
      <c r="E25" s="5" t="s">
        <v>4</v>
      </c>
      <c r="F25" s="5">
        <v>1</v>
      </c>
      <c r="G25" s="7">
        <v>0.127331212349</v>
      </c>
      <c r="H25">
        <f t="shared" si="1"/>
        <v>12.733121234899999</v>
      </c>
      <c r="I25" t="s">
        <v>73</v>
      </c>
    </row>
    <row r="26" spans="1:9" ht="12.75">
      <c r="A26" s="2" t="s">
        <v>44</v>
      </c>
      <c r="B26" s="16" t="s">
        <v>131</v>
      </c>
      <c r="C26" s="3">
        <v>1008</v>
      </c>
      <c r="D26" s="5" t="s">
        <v>40</v>
      </c>
      <c r="E26" s="5">
        <v>2</v>
      </c>
      <c r="F26" s="5">
        <v>2</v>
      </c>
      <c r="G26" s="7">
        <v>0.0351472186534</v>
      </c>
      <c r="H26">
        <f t="shared" si="1"/>
        <v>3.5147218653400003</v>
      </c>
      <c r="I26" t="s">
        <v>73</v>
      </c>
    </row>
    <row r="27" spans="1:9" ht="12.75">
      <c r="A27" s="12" t="s">
        <v>68</v>
      </c>
      <c r="B27" s="18" t="s">
        <v>130</v>
      </c>
      <c r="C27" s="3">
        <v>2679</v>
      </c>
      <c r="D27" s="5" t="s">
        <v>40</v>
      </c>
      <c r="E27" s="5" t="s">
        <v>4</v>
      </c>
      <c r="F27" s="5">
        <v>1</v>
      </c>
      <c r="G27" s="7">
        <v>0.142059850623</v>
      </c>
      <c r="H27">
        <f t="shared" si="1"/>
        <v>14.2059850623</v>
      </c>
      <c r="I27" t="s">
        <v>73</v>
      </c>
    </row>
    <row r="28" spans="1:9" ht="12.75">
      <c r="A28" s="8" t="s">
        <v>46</v>
      </c>
      <c r="B28" s="17" t="s">
        <v>110</v>
      </c>
      <c r="C28" s="3">
        <v>1128</v>
      </c>
      <c r="D28" s="5" t="s">
        <v>40</v>
      </c>
      <c r="E28" s="5">
        <v>2</v>
      </c>
      <c r="F28" s="5">
        <v>2</v>
      </c>
      <c r="G28" s="43"/>
      <c r="H28" s="43"/>
      <c r="I28" t="s">
        <v>73</v>
      </c>
    </row>
    <row r="29" spans="1:9" ht="12.75">
      <c r="A29" s="2" t="s">
        <v>49</v>
      </c>
      <c r="B29" s="16" t="s">
        <v>116</v>
      </c>
      <c r="C29" s="3">
        <v>2755</v>
      </c>
      <c r="D29" s="5" t="s">
        <v>40</v>
      </c>
      <c r="E29" s="5">
        <v>3</v>
      </c>
      <c r="F29" s="5">
        <v>2</v>
      </c>
      <c r="G29" s="7">
        <v>0.014846259302</v>
      </c>
      <c r="H29">
        <f>G29*100</f>
        <v>1.4846259302</v>
      </c>
      <c r="I29" t="s">
        <v>73</v>
      </c>
    </row>
    <row r="30" spans="1:9" ht="12.75">
      <c r="A30" s="2" t="s">
        <v>37</v>
      </c>
      <c r="B30" s="16" t="s">
        <v>125</v>
      </c>
      <c r="C30" s="3">
        <v>9095</v>
      </c>
      <c r="D30" s="5" t="s">
        <v>40</v>
      </c>
      <c r="E30" s="5" t="s">
        <v>4</v>
      </c>
      <c r="F30" s="5">
        <v>1</v>
      </c>
      <c r="G30" s="7">
        <v>0.140635846821</v>
      </c>
      <c r="H30">
        <f>G30*100</f>
        <v>14.0635846821</v>
      </c>
      <c r="I30" t="s">
        <v>73</v>
      </c>
    </row>
    <row r="31" spans="1:9" ht="12.75">
      <c r="A31" s="2" t="s">
        <v>17</v>
      </c>
      <c r="B31" s="16" t="s">
        <v>113</v>
      </c>
      <c r="C31" s="3">
        <v>2575</v>
      </c>
      <c r="D31" s="5" t="s">
        <v>45</v>
      </c>
      <c r="E31" s="5">
        <v>3</v>
      </c>
      <c r="F31" s="5">
        <v>2</v>
      </c>
      <c r="G31" s="7">
        <v>0.0362584434975</v>
      </c>
      <c r="H31">
        <f>G31*100</f>
        <v>3.62584434975</v>
      </c>
      <c r="I31" t="s">
        <v>73</v>
      </c>
    </row>
    <row r="32" spans="1:9" ht="12.75">
      <c r="A32" s="2" t="s">
        <v>33</v>
      </c>
      <c r="B32" s="16" t="s">
        <v>128</v>
      </c>
      <c r="C32" s="3">
        <v>1859</v>
      </c>
      <c r="D32" s="5" t="s">
        <v>45</v>
      </c>
      <c r="E32" s="5">
        <v>2</v>
      </c>
      <c r="F32" s="5">
        <v>2</v>
      </c>
      <c r="G32" s="7">
        <v>0.0969163980415</v>
      </c>
      <c r="H32">
        <f>G32*100</f>
        <v>9.69163980415</v>
      </c>
      <c r="I32" t="s">
        <v>73</v>
      </c>
    </row>
    <row r="33" spans="1:9" ht="12.75">
      <c r="A33" s="8" t="s">
        <v>48</v>
      </c>
      <c r="B33" s="17" t="s">
        <v>91</v>
      </c>
      <c r="C33" s="3">
        <v>4858</v>
      </c>
      <c r="D33" s="5" t="s">
        <v>7</v>
      </c>
      <c r="E33" s="5">
        <v>2</v>
      </c>
      <c r="F33" s="5">
        <v>4</v>
      </c>
      <c r="G33" s="43"/>
      <c r="H33" s="43"/>
      <c r="I33" t="s">
        <v>73</v>
      </c>
    </row>
    <row r="34" spans="1:9" ht="12.75">
      <c r="A34" s="2" t="s">
        <v>50</v>
      </c>
      <c r="B34" s="16" t="s">
        <v>88</v>
      </c>
      <c r="C34" s="3">
        <v>1603</v>
      </c>
      <c r="D34" s="5" t="s">
        <v>7</v>
      </c>
      <c r="E34" s="5">
        <v>2</v>
      </c>
      <c r="F34" s="5">
        <v>4</v>
      </c>
      <c r="G34" s="7">
        <v>0.0637587128455</v>
      </c>
      <c r="H34">
        <f>G34*100</f>
        <v>6.37587128455</v>
      </c>
      <c r="I34" t="s">
        <v>73</v>
      </c>
    </row>
    <row r="35" spans="1:9" ht="12.75">
      <c r="A35" s="2" t="s">
        <v>18</v>
      </c>
      <c r="B35" s="16" t="s">
        <v>90</v>
      </c>
      <c r="C35" s="3">
        <v>4130</v>
      </c>
      <c r="D35" s="5" t="s">
        <v>7</v>
      </c>
      <c r="E35" s="5">
        <v>2</v>
      </c>
      <c r="F35" s="5">
        <v>4</v>
      </c>
      <c r="G35" s="7">
        <v>0.0805865303366</v>
      </c>
      <c r="H35">
        <f>G35*100</f>
        <v>8.05865303366</v>
      </c>
      <c r="I35" t="s">
        <v>73</v>
      </c>
    </row>
    <row r="36" spans="1:9" ht="12.75">
      <c r="A36" s="2" t="s">
        <v>30</v>
      </c>
      <c r="B36" s="16" t="s">
        <v>84</v>
      </c>
      <c r="C36" s="3">
        <v>2580</v>
      </c>
      <c r="D36" s="5" t="s">
        <v>7</v>
      </c>
      <c r="E36" s="5" t="s">
        <v>4</v>
      </c>
      <c r="F36" s="5">
        <v>1</v>
      </c>
      <c r="G36" s="7">
        <v>0.175667415454</v>
      </c>
      <c r="H36">
        <f>G36*100</f>
        <v>17.5667415454</v>
      </c>
      <c r="I36" t="s">
        <v>73</v>
      </c>
    </row>
    <row r="37" spans="1:9" ht="12.75">
      <c r="A37" s="8" t="s">
        <v>47</v>
      </c>
      <c r="B37" s="17" t="s">
        <v>83</v>
      </c>
      <c r="C37" s="3">
        <v>16836</v>
      </c>
      <c r="D37" s="5" t="s">
        <v>3</v>
      </c>
      <c r="E37" s="5" t="s">
        <v>4</v>
      </c>
      <c r="F37" s="5">
        <v>1</v>
      </c>
      <c r="I37" t="s">
        <v>74</v>
      </c>
    </row>
    <row r="38" spans="1:9" ht="12.75">
      <c r="A38" s="2" t="s">
        <v>2</v>
      </c>
      <c r="B38" s="16" t="s">
        <v>127</v>
      </c>
      <c r="C38" s="3">
        <v>84273</v>
      </c>
      <c r="D38" s="5" t="s">
        <v>40</v>
      </c>
      <c r="E38" s="5">
        <v>2</v>
      </c>
      <c r="F38" s="5">
        <v>2</v>
      </c>
      <c r="I38" t="s">
        <v>74</v>
      </c>
    </row>
    <row r="39" spans="1:9" ht="12.75">
      <c r="A39" s="2" t="s">
        <v>51</v>
      </c>
      <c r="B39" s="16" t="s">
        <v>111</v>
      </c>
      <c r="C39" s="3">
        <v>443694</v>
      </c>
      <c r="D39" s="5" t="s">
        <v>40</v>
      </c>
      <c r="E39" s="5">
        <v>2</v>
      </c>
      <c r="F39" s="5">
        <v>2</v>
      </c>
      <c r="G39" s="7">
        <v>0.0850968672457</v>
      </c>
      <c r="H39">
        <f>G39*100</f>
        <v>8.509686724569999</v>
      </c>
      <c r="I39" t="s">
        <v>74</v>
      </c>
    </row>
    <row r="40" spans="1:9" ht="12.75">
      <c r="A40" s="2" t="s">
        <v>11</v>
      </c>
      <c r="B40" s="16" t="s">
        <v>121</v>
      </c>
      <c r="C40" s="3">
        <v>14964</v>
      </c>
      <c r="D40" s="5" t="s">
        <v>40</v>
      </c>
      <c r="E40" s="5">
        <v>3</v>
      </c>
      <c r="F40" s="5">
        <v>2</v>
      </c>
      <c r="G40" s="43"/>
      <c r="H40" s="43"/>
      <c r="I40" t="s">
        <v>74</v>
      </c>
    </row>
    <row r="41" spans="1:9" ht="12.75">
      <c r="A41" s="2" t="s">
        <v>32</v>
      </c>
      <c r="B41" s="16" t="s">
        <v>124</v>
      </c>
      <c r="C41" s="3">
        <v>14841</v>
      </c>
      <c r="D41" s="5" t="s">
        <v>40</v>
      </c>
      <c r="E41" s="5" t="s">
        <v>4</v>
      </c>
      <c r="F41" s="5">
        <v>1</v>
      </c>
      <c r="G41" s="7">
        <v>0.0990155630163</v>
      </c>
      <c r="H41">
        <f>G41*100</f>
        <v>9.90155630163</v>
      </c>
      <c r="I41" t="s">
        <v>74</v>
      </c>
    </row>
    <row r="42" spans="1:9" ht="12.75">
      <c r="A42" s="2" t="s">
        <v>52</v>
      </c>
      <c r="B42" s="16" t="s">
        <v>133</v>
      </c>
      <c r="C42" s="3">
        <v>153</v>
      </c>
      <c r="D42" s="5" t="s">
        <v>3</v>
      </c>
      <c r="E42" s="5">
        <v>4</v>
      </c>
      <c r="F42" s="5">
        <v>3</v>
      </c>
      <c r="G42" s="7">
        <v>0.0375699073932</v>
      </c>
      <c r="H42">
        <f>G42*100</f>
        <v>3.75699073932</v>
      </c>
      <c r="I42" t="s">
        <v>71</v>
      </c>
    </row>
    <row r="43" spans="1:9" ht="12.75">
      <c r="A43" s="8" t="s">
        <v>41</v>
      </c>
      <c r="B43" s="17" t="s">
        <v>96</v>
      </c>
      <c r="C43" s="3">
        <v>50</v>
      </c>
      <c r="D43" s="5" t="s">
        <v>3</v>
      </c>
      <c r="E43" s="5">
        <v>2</v>
      </c>
      <c r="F43" s="5">
        <v>3</v>
      </c>
      <c r="H43">
        <f>19/59</f>
        <v>0.3220338983050847</v>
      </c>
      <c r="I43" t="s">
        <v>71</v>
      </c>
    </row>
    <row r="44" spans="1:9" ht="12.75">
      <c r="A44" s="2" t="s">
        <v>12</v>
      </c>
      <c r="B44" s="16" t="s">
        <v>107</v>
      </c>
      <c r="C44" s="3">
        <v>56</v>
      </c>
      <c r="D44" s="5" t="s">
        <v>3</v>
      </c>
      <c r="E44" s="5">
        <v>2</v>
      </c>
      <c r="F44" s="5">
        <v>3</v>
      </c>
      <c r="G44" s="43"/>
      <c r="H44" s="43"/>
      <c r="I44" t="s">
        <v>71</v>
      </c>
    </row>
    <row r="45" spans="1:9" ht="12.75">
      <c r="A45" s="8" t="s">
        <v>14</v>
      </c>
      <c r="B45" s="17" t="s">
        <v>103</v>
      </c>
      <c r="C45" s="3">
        <v>16</v>
      </c>
      <c r="D45" s="5" t="s">
        <v>3</v>
      </c>
      <c r="E45" s="5" t="s">
        <v>4</v>
      </c>
      <c r="F45" s="5">
        <v>1</v>
      </c>
      <c r="H45">
        <f>19/59</f>
        <v>0.3220338983050847</v>
      </c>
      <c r="I45" t="s">
        <v>71</v>
      </c>
    </row>
    <row r="46" spans="1:9" ht="12.75">
      <c r="A46" s="10" t="s">
        <v>27</v>
      </c>
      <c r="B46" s="19" t="s">
        <v>97</v>
      </c>
      <c r="C46" s="3">
        <v>164</v>
      </c>
      <c r="D46" s="5" t="s">
        <v>3</v>
      </c>
      <c r="E46" s="5">
        <v>2</v>
      </c>
      <c r="F46" s="5">
        <v>3</v>
      </c>
      <c r="G46" s="7">
        <v>0.0713159972088</v>
      </c>
      <c r="H46">
        <f>G46*100</f>
        <v>7.13159972088</v>
      </c>
      <c r="I46" t="s">
        <v>71</v>
      </c>
    </row>
    <row r="47" spans="1:9" ht="12.75">
      <c r="A47" s="6" t="s">
        <v>43</v>
      </c>
      <c r="B47" s="20" t="s">
        <v>101</v>
      </c>
      <c r="C47" s="9">
        <v>146</v>
      </c>
      <c r="D47" s="5" t="s">
        <v>3</v>
      </c>
      <c r="E47" s="5">
        <v>3</v>
      </c>
      <c r="F47" s="5">
        <v>3</v>
      </c>
      <c r="G47" s="7">
        <v>0.0196425554335</v>
      </c>
      <c r="H47">
        <f>G47*100</f>
        <v>1.96425554335</v>
      </c>
      <c r="I47" t="s">
        <v>71</v>
      </c>
    </row>
    <row r="48" spans="1:9" ht="12.75">
      <c r="A48" s="6" t="s">
        <v>29</v>
      </c>
      <c r="B48" s="21" t="s">
        <v>99</v>
      </c>
      <c r="C48" s="9">
        <v>38</v>
      </c>
      <c r="D48" s="5" t="s">
        <v>3</v>
      </c>
      <c r="E48" s="5">
        <v>2</v>
      </c>
      <c r="F48" s="5">
        <v>3</v>
      </c>
      <c r="G48" s="7">
        <v>0.0376364535273</v>
      </c>
      <c r="H48">
        <f>G48*100</f>
        <v>3.7636453527300002</v>
      </c>
      <c r="I48" t="s">
        <v>71</v>
      </c>
    </row>
    <row r="49" spans="1:9" ht="12.75">
      <c r="A49" s="11" t="s">
        <v>9</v>
      </c>
      <c r="B49" s="22" t="s">
        <v>112</v>
      </c>
      <c r="C49" s="3">
        <v>173</v>
      </c>
      <c r="D49" s="5" t="s">
        <v>40</v>
      </c>
      <c r="E49" s="5">
        <v>2</v>
      </c>
      <c r="F49" s="5">
        <v>3</v>
      </c>
      <c r="G49" s="43"/>
      <c r="H49" s="43"/>
      <c r="I49" t="s">
        <v>71</v>
      </c>
    </row>
    <row r="50" spans="1:9" ht="12.75">
      <c r="A50" s="2" t="s">
        <v>22</v>
      </c>
      <c r="B50" s="16" t="s">
        <v>123</v>
      </c>
      <c r="C50" s="3">
        <v>85</v>
      </c>
      <c r="D50" s="5" t="s">
        <v>40</v>
      </c>
      <c r="E50" s="5" t="s">
        <v>4</v>
      </c>
      <c r="F50" s="5">
        <v>1</v>
      </c>
      <c r="G50" s="7">
        <v>0.193955442281</v>
      </c>
      <c r="H50">
        <f>G50*100</f>
        <v>19.3955442281</v>
      </c>
      <c r="I50" t="s">
        <v>71</v>
      </c>
    </row>
    <row r="51" spans="1:9" ht="12.75">
      <c r="A51" s="2" t="s">
        <v>25</v>
      </c>
      <c r="B51" s="16" t="s">
        <v>118</v>
      </c>
      <c r="C51" s="3">
        <v>181</v>
      </c>
      <c r="D51" s="5" t="s">
        <v>40</v>
      </c>
      <c r="E51" s="5">
        <v>3</v>
      </c>
      <c r="F51" s="5">
        <v>2</v>
      </c>
      <c r="G51" s="43" t="s">
        <v>66</v>
      </c>
      <c r="H51" s="43"/>
      <c r="I51" t="s">
        <v>71</v>
      </c>
    </row>
    <row r="52" spans="1:9" ht="12.75">
      <c r="A52" s="2" t="s">
        <v>24</v>
      </c>
      <c r="B52" s="24" t="s">
        <v>114</v>
      </c>
      <c r="C52" s="3">
        <v>179</v>
      </c>
      <c r="D52" s="5" t="s">
        <v>40</v>
      </c>
      <c r="E52" s="5">
        <v>2</v>
      </c>
      <c r="F52" s="5">
        <v>2</v>
      </c>
      <c r="G52" s="7">
        <v>0.0840956740858</v>
      </c>
      <c r="H52">
        <f>G52*100</f>
        <v>8.409567408580001</v>
      </c>
      <c r="I52" t="s">
        <v>71</v>
      </c>
    </row>
    <row r="53" spans="1:9" ht="12.75">
      <c r="A53" s="2" t="s">
        <v>36</v>
      </c>
      <c r="B53" s="16" t="s">
        <v>112</v>
      </c>
      <c r="C53" s="3">
        <v>157</v>
      </c>
      <c r="D53" s="5" t="s">
        <v>40</v>
      </c>
      <c r="E53" s="5">
        <v>2</v>
      </c>
      <c r="F53" s="5">
        <v>2</v>
      </c>
      <c r="G53" s="7">
        <v>0.0282761504686</v>
      </c>
      <c r="H53">
        <f>G53*100</f>
        <v>2.82761504686</v>
      </c>
      <c r="I53" t="s">
        <v>71</v>
      </c>
    </row>
    <row r="54" spans="1:9" ht="12.75">
      <c r="A54" s="2" t="s">
        <v>10</v>
      </c>
      <c r="B54" s="16" t="s">
        <v>84</v>
      </c>
      <c r="C54" s="3">
        <v>121</v>
      </c>
      <c r="D54" s="5" t="s">
        <v>7</v>
      </c>
      <c r="E54" s="5">
        <v>3</v>
      </c>
      <c r="F54" s="5">
        <v>4</v>
      </c>
      <c r="G54" s="43"/>
      <c r="H54" s="43"/>
      <c r="I54" t="s">
        <v>71</v>
      </c>
    </row>
    <row r="55" spans="1:9" ht="12.75">
      <c r="A55" s="13" t="s">
        <v>42</v>
      </c>
      <c r="B55" s="3" t="s">
        <v>93</v>
      </c>
      <c r="C55" s="3">
        <v>67</v>
      </c>
      <c r="D55" s="5" t="s">
        <v>7</v>
      </c>
      <c r="E55" s="5">
        <v>3</v>
      </c>
      <c r="F55" s="5">
        <v>4</v>
      </c>
      <c r="G55" s="7">
        <v>0.00896051837978</v>
      </c>
      <c r="H55">
        <f>G55*100</f>
        <v>0.896051837978</v>
      </c>
      <c r="I55" t="s">
        <v>71</v>
      </c>
    </row>
    <row r="56" spans="1:9" ht="12.75">
      <c r="A56" s="2" t="s">
        <v>21</v>
      </c>
      <c r="B56" s="16" t="s">
        <v>89</v>
      </c>
      <c r="C56" s="3">
        <v>150</v>
      </c>
      <c r="D56" s="5" t="s">
        <v>7</v>
      </c>
      <c r="E56" s="5">
        <v>2</v>
      </c>
      <c r="F56" s="5">
        <v>4</v>
      </c>
      <c r="G56" s="7">
        <v>0.108369469821</v>
      </c>
      <c r="H56">
        <f>G56*100</f>
        <v>10.8369469821</v>
      </c>
      <c r="I56" t="s">
        <v>71</v>
      </c>
    </row>
    <row r="57" spans="1:9" ht="12.75">
      <c r="A57" s="2" t="s">
        <v>20</v>
      </c>
      <c r="B57" s="16" t="s">
        <v>87</v>
      </c>
      <c r="C57" s="3">
        <v>55</v>
      </c>
      <c r="D57" s="5" t="s">
        <v>7</v>
      </c>
      <c r="E57" s="5">
        <v>2</v>
      </c>
      <c r="F57" s="5">
        <v>4</v>
      </c>
      <c r="G57" s="7">
        <v>0.090029484084</v>
      </c>
      <c r="H57">
        <f>G57*100</f>
        <v>9.0029484084</v>
      </c>
      <c r="I57" t="s">
        <v>71</v>
      </c>
    </row>
    <row r="58" spans="1:9" ht="12.75">
      <c r="A58" s="2" t="s">
        <v>23</v>
      </c>
      <c r="B58" s="16" t="s">
        <v>92</v>
      </c>
      <c r="C58" s="3">
        <v>49</v>
      </c>
      <c r="D58" s="5" t="s">
        <v>7</v>
      </c>
      <c r="E58" s="5">
        <v>2</v>
      </c>
      <c r="F58" s="5">
        <v>4</v>
      </c>
      <c r="G58" s="7">
        <v>0.0920231335314</v>
      </c>
      <c r="H58">
        <f>G58*100</f>
        <v>9.20231335314</v>
      </c>
      <c r="I58" t="s">
        <v>71</v>
      </c>
    </row>
    <row r="59" spans="1:9" ht="12.75">
      <c r="A59" s="2" t="s">
        <v>34</v>
      </c>
      <c r="B59" s="16" t="s">
        <v>86</v>
      </c>
      <c r="C59" s="3">
        <v>148</v>
      </c>
      <c r="D59" s="5" t="s">
        <v>7</v>
      </c>
      <c r="E59" s="5">
        <v>2</v>
      </c>
      <c r="F59" s="5">
        <v>4</v>
      </c>
      <c r="G59" s="7">
        <v>0.00961586318882</v>
      </c>
      <c r="H59">
        <f>G59*100</f>
        <v>0.961586318882</v>
      </c>
      <c r="I59" t="s">
        <v>71</v>
      </c>
    </row>
    <row r="60" spans="1:10" ht="12.75">
      <c r="A60" s="12" t="s">
        <v>28</v>
      </c>
      <c r="B60" s="18" t="s">
        <v>109</v>
      </c>
      <c r="C60" s="45">
        <v>93</v>
      </c>
      <c r="D60" s="46" t="s">
        <v>40</v>
      </c>
      <c r="E60" s="46">
        <v>2</v>
      </c>
      <c r="F60" s="46">
        <v>2</v>
      </c>
      <c r="G60" s="44"/>
      <c r="H60" s="43"/>
      <c r="I60" s="43" t="s">
        <v>148</v>
      </c>
      <c r="J60" t="s">
        <v>149</v>
      </c>
    </row>
    <row r="61" spans="1:3" ht="25.5">
      <c r="A61" s="6" t="s">
        <v>67</v>
      </c>
      <c r="B61" s="6"/>
      <c r="C61" s="15"/>
    </row>
    <row r="62" ht="12.75">
      <c r="G62">
        <f>CORREL(C18:C60,H18:H60)</f>
        <v>0.06620726770053559</v>
      </c>
    </row>
  </sheetData>
  <autoFilter ref="A1:I62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0"/>
  <sheetViews>
    <sheetView tabSelected="1" workbookViewId="0" topLeftCell="A1">
      <selection activeCell="J34" sqref="J34"/>
    </sheetView>
  </sheetViews>
  <sheetFormatPr defaultColWidth="9.140625" defaultRowHeight="12.75"/>
  <cols>
    <col min="9" max="9" width="9.140625" style="34" customWidth="1"/>
    <col min="10" max="10" width="17.7109375" style="14" bestFit="1" customWidth="1"/>
    <col min="11" max="11" width="12.00390625" style="34" bestFit="1" customWidth="1"/>
    <col min="12" max="12" width="15.00390625" style="34" bestFit="1" customWidth="1"/>
    <col min="13" max="13" width="9.140625" style="34" customWidth="1"/>
  </cols>
  <sheetData>
    <row r="1" ht="13.5" thickBot="1"/>
    <row r="2" spans="2:14" ht="12.75">
      <c r="B2" s="33" t="s">
        <v>137</v>
      </c>
      <c r="C2" s="26" t="s">
        <v>138</v>
      </c>
      <c r="D2" s="35" t="s">
        <v>139</v>
      </c>
      <c r="E2" s="25" t="s">
        <v>140</v>
      </c>
      <c r="F2" s="26" t="s">
        <v>136</v>
      </c>
      <c r="G2" s="27"/>
      <c r="I2" s="33" t="s">
        <v>144</v>
      </c>
      <c r="J2" s="35" t="s">
        <v>3</v>
      </c>
      <c r="K2" s="35" t="s">
        <v>143</v>
      </c>
      <c r="L2" s="35" t="s">
        <v>7</v>
      </c>
      <c r="M2" s="26"/>
      <c r="N2" s="27"/>
    </row>
    <row r="3" spans="2:14" ht="12.75">
      <c r="B3" s="28">
        <v>19</v>
      </c>
      <c r="C3" s="15">
        <f>19/59</f>
        <v>0.3220338983050847</v>
      </c>
      <c r="D3" s="36">
        <f>C3*100</f>
        <v>32.20338983050847</v>
      </c>
      <c r="E3" s="38">
        <v>0.3220338983050847</v>
      </c>
      <c r="F3" s="15" t="s">
        <v>76</v>
      </c>
      <c r="G3" s="29"/>
      <c r="I3" s="28" t="s">
        <v>76</v>
      </c>
      <c r="J3" s="36">
        <v>7</v>
      </c>
      <c r="K3" s="36">
        <v>6</v>
      </c>
      <c r="L3" s="36">
        <v>6</v>
      </c>
      <c r="M3" s="15"/>
      <c r="N3" s="29"/>
    </row>
    <row r="4" spans="2:14" ht="12.75">
      <c r="B4" s="28">
        <v>19</v>
      </c>
      <c r="C4" s="15">
        <f>19/59</f>
        <v>0.3220338983050847</v>
      </c>
      <c r="D4" s="36">
        <f>C4*100</f>
        <v>32.20338983050847</v>
      </c>
      <c r="E4" s="38">
        <v>0.3220338983050847</v>
      </c>
      <c r="F4" s="15" t="s">
        <v>77</v>
      </c>
      <c r="G4" s="29"/>
      <c r="I4" s="28" t="s">
        <v>77</v>
      </c>
      <c r="J4" s="36">
        <v>10</v>
      </c>
      <c r="K4" s="36">
        <v>5</v>
      </c>
      <c r="L4" s="36">
        <v>4</v>
      </c>
      <c r="M4" s="15"/>
      <c r="N4" s="29"/>
    </row>
    <row r="5" spans="2:14" ht="12.75">
      <c r="B5" s="28">
        <v>16</v>
      </c>
      <c r="C5" s="15">
        <f>16/59</f>
        <v>0.2711864406779661</v>
      </c>
      <c r="D5" s="36">
        <f>C5*100</f>
        <v>27.11864406779661</v>
      </c>
      <c r="E5" s="38">
        <v>0.2711864406779661</v>
      </c>
      <c r="F5" s="15" t="s">
        <v>78</v>
      </c>
      <c r="G5" s="29"/>
      <c r="I5" s="28" t="s">
        <v>78</v>
      </c>
      <c r="J5" s="36">
        <v>3</v>
      </c>
      <c r="K5" s="36">
        <v>9</v>
      </c>
      <c r="L5" s="36">
        <v>4</v>
      </c>
      <c r="M5" s="15"/>
      <c r="N5" s="29"/>
    </row>
    <row r="6" spans="2:14" ht="12.75">
      <c r="B6" s="28">
        <v>5</v>
      </c>
      <c r="C6" s="15">
        <f>5/59</f>
        <v>0.0847457627118644</v>
      </c>
      <c r="D6" s="36">
        <f>C6*100</f>
        <v>8.47457627118644</v>
      </c>
      <c r="E6" s="38">
        <v>0.0847457627118644</v>
      </c>
      <c r="F6" s="15" t="s">
        <v>79</v>
      </c>
      <c r="G6" s="29"/>
      <c r="I6" s="28" t="s">
        <v>79</v>
      </c>
      <c r="J6" s="36">
        <v>1</v>
      </c>
      <c r="K6" s="36">
        <v>4</v>
      </c>
      <c r="L6" s="36"/>
      <c r="M6" s="15"/>
      <c r="N6" s="29"/>
    </row>
    <row r="7" spans="2:14" ht="12.75">
      <c r="B7" s="28"/>
      <c r="C7" s="15"/>
      <c r="D7" s="36"/>
      <c r="E7" s="38"/>
      <c r="F7" s="15"/>
      <c r="G7" s="29"/>
      <c r="I7" s="40"/>
      <c r="J7" s="36"/>
      <c r="K7" s="36"/>
      <c r="L7" s="36"/>
      <c r="M7" s="15"/>
      <c r="N7" s="29"/>
    </row>
    <row r="8" spans="2:14" ht="13.5" thickBot="1">
      <c r="B8" s="30">
        <f>SUM(B3:B7)</f>
        <v>59</v>
      </c>
      <c r="C8" s="31"/>
      <c r="D8" s="37">
        <f>SUM(D3:D7)</f>
        <v>99.99999999999999</v>
      </c>
      <c r="E8" s="39">
        <f>SUM(E3:E7)</f>
        <v>1</v>
      </c>
      <c r="F8" s="31"/>
      <c r="G8" s="32"/>
      <c r="I8" s="40"/>
      <c r="J8" s="36"/>
      <c r="K8" s="36"/>
      <c r="L8" s="36">
        <f>SUM(J3:L6)</f>
        <v>59</v>
      </c>
      <c r="M8" s="15"/>
      <c r="N8" s="29"/>
    </row>
    <row r="9" spans="2:14" ht="12.75">
      <c r="B9" t="s">
        <v>135</v>
      </c>
      <c r="D9" s="34"/>
      <c r="E9" s="14"/>
      <c r="I9" s="40"/>
      <c r="J9" s="36"/>
      <c r="K9" s="36"/>
      <c r="L9" s="36"/>
      <c r="M9" s="15"/>
      <c r="N9" s="29"/>
    </row>
    <row r="10" spans="2:14" ht="12.75">
      <c r="B10" t="s">
        <v>142</v>
      </c>
      <c r="I10" s="40"/>
      <c r="J10" s="36">
        <f>J3/59</f>
        <v>0.11864406779661017</v>
      </c>
      <c r="K10" s="36">
        <f>K3/59</f>
        <v>0.1016949152542373</v>
      </c>
      <c r="L10" s="36">
        <f>L3/59</f>
        <v>0.1016949152542373</v>
      </c>
      <c r="M10" s="15"/>
      <c r="N10" s="29"/>
    </row>
    <row r="11" spans="9:14" ht="12.75">
      <c r="I11" s="40"/>
      <c r="J11" s="36">
        <f aca="true" t="shared" si="0" ref="J11:L13">J4/59</f>
        <v>0.1694915254237288</v>
      </c>
      <c r="K11" s="36">
        <f t="shared" si="0"/>
        <v>0.0847457627118644</v>
      </c>
      <c r="L11" s="36">
        <f t="shared" si="0"/>
        <v>0.06779661016949153</v>
      </c>
      <c r="M11" s="15"/>
      <c r="N11" s="29"/>
    </row>
    <row r="12" spans="9:14" ht="12.75">
      <c r="I12" s="40"/>
      <c r="J12" s="36">
        <f t="shared" si="0"/>
        <v>0.05084745762711865</v>
      </c>
      <c r="K12" s="36">
        <f t="shared" si="0"/>
        <v>0.15254237288135594</v>
      </c>
      <c r="L12" s="36">
        <f t="shared" si="0"/>
        <v>0.06779661016949153</v>
      </c>
      <c r="M12" s="15"/>
      <c r="N12" s="29"/>
    </row>
    <row r="13" spans="9:14" ht="12.75">
      <c r="I13" s="40"/>
      <c r="J13" s="36">
        <f t="shared" si="0"/>
        <v>0.01694915254237288</v>
      </c>
      <c r="K13" s="36">
        <f t="shared" si="0"/>
        <v>0.06779661016949153</v>
      </c>
      <c r="L13" s="36">
        <f t="shared" si="0"/>
        <v>0</v>
      </c>
      <c r="M13" s="15"/>
      <c r="N13" s="29"/>
    </row>
    <row r="14" spans="9:14" ht="12.75">
      <c r="I14" s="40"/>
      <c r="J14" s="36"/>
      <c r="K14" s="36"/>
      <c r="L14" s="36"/>
      <c r="M14" s="15"/>
      <c r="N14" s="29"/>
    </row>
    <row r="15" spans="9:14" ht="12.75">
      <c r="I15" s="28" t="s">
        <v>144</v>
      </c>
      <c r="J15" s="36" t="s">
        <v>145</v>
      </c>
      <c r="K15" s="36" t="s">
        <v>146</v>
      </c>
      <c r="L15" s="36" t="s">
        <v>147</v>
      </c>
      <c r="M15" s="15"/>
      <c r="N15" s="29"/>
    </row>
    <row r="16" spans="9:14" ht="12.75">
      <c r="I16" s="28" t="s">
        <v>76</v>
      </c>
      <c r="J16" s="38">
        <v>0.11864406779661017</v>
      </c>
      <c r="K16" s="38">
        <v>0.1016949152542373</v>
      </c>
      <c r="L16" s="38">
        <v>0.1016949152542373</v>
      </c>
      <c r="M16" s="15"/>
      <c r="N16" s="29"/>
    </row>
    <row r="17" spans="9:14" ht="12.75">
      <c r="I17" s="28" t="s">
        <v>77</v>
      </c>
      <c r="J17" s="38">
        <v>0.1694915254237288</v>
      </c>
      <c r="K17" s="38">
        <v>0.0847457627118644</v>
      </c>
      <c r="L17" s="38">
        <v>0.06779661016949153</v>
      </c>
      <c r="M17" s="15"/>
      <c r="N17" s="29"/>
    </row>
    <row r="18" spans="9:14" ht="12.75">
      <c r="I18" s="28" t="s">
        <v>78</v>
      </c>
      <c r="J18" s="38">
        <v>0.05084745762711865</v>
      </c>
      <c r="K18" s="38">
        <v>0.15254237288135594</v>
      </c>
      <c r="L18" s="38">
        <v>0.06779661016949153</v>
      </c>
      <c r="M18" s="15"/>
      <c r="N18" s="29"/>
    </row>
    <row r="19" spans="9:14" ht="12.75">
      <c r="I19" s="28" t="s">
        <v>79</v>
      </c>
      <c r="J19" s="38">
        <v>0.01694915254237288</v>
      </c>
      <c r="K19" s="38">
        <v>0.06779661016949153</v>
      </c>
      <c r="L19" s="38">
        <v>0</v>
      </c>
      <c r="M19" s="15"/>
      <c r="N19" s="29"/>
    </row>
    <row r="20" spans="9:14" ht="13.5" thickBot="1">
      <c r="I20" s="41" t="s">
        <v>150</v>
      </c>
      <c r="J20" s="39">
        <f>SUM(J16:J19)</f>
        <v>0.3559322033898305</v>
      </c>
      <c r="K20" s="39">
        <f>SUM(K16:K19)</f>
        <v>0.4067796610169491</v>
      </c>
      <c r="L20" s="39">
        <f>SUM(L16:L19)</f>
        <v>0.23728813559322032</v>
      </c>
      <c r="M20" s="39"/>
      <c r="N20" s="42">
        <f>SUM(J20:M20)</f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Kathy Knauer</dc:creator>
  <cp:keywords/>
  <dc:description/>
  <cp:lastModifiedBy>Tim Collins</cp:lastModifiedBy>
  <cp:lastPrinted>2004-04-26T18:54:17Z</cp:lastPrinted>
  <dcterms:created xsi:type="dcterms:W3CDTF">2004-04-26T18:54:13Z</dcterms:created>
  <dcterms:modified xsi:type="dcterms:W3CDTF">2005-07-28T18:07:22Z</dcterms:modified>
  <cp:category/>
  <cp:version/>
  <cp:contentType/>
  <cp:contentStatus/>
</cp:coreProperties>
</file>